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N20" i="1"/>
  <c r="N21"/>
  <c r="N22"/>
  <c r="N23"/>
  <c r="N19"/>
  <c r="M20"/>
  <c r="M21"/>
  <c r="M22"/>
  <c r="M23"/>
  <c r="L20"/>
  <c r="L21"/>
  <c r="L22"/>
  <c r="L23"/>
  <c r="Q23"/>
  <c r="P23"/>
  <c r="K23"/>
  <c r="J23"/>
  <c r="S23" s="1"/>
  <c r="T23" s="1"/>
  <c r="U23" s="1"/>
  <c r="E23"/>
  <c r="Q22"/>
  <c r="P22"/>
  <c r="K22"/>
  <c r="E22"/>
  <c r="Q21"/>
  <c r="P21"/>
  <c r="K21"/>
  <c r="J21"/>
  <c r="S21" s="1"/>
  <c r="T21" s="1"/>
  <c r="U21" s="1"/>
  <c r="E21"/>
  <c r="Q20"/>
  <c r="P20"/>
  <c r="K20"/>
  <c r="E20"/>
  <c r="Q19"/>
  <c r="P19"/>
  <c r="K19"/>
  <c r="J19"/>
  <c r="S19" s="1"/>
  <c r="T19" s="1"/>
  <c r="U19" s="1"/>
  <c r="E19"/>
  <c r="U4"/>
  <c r="U5"/>
  <c r="U6"/>
  <c r="U7"/>
  <c r="U3"/>
  <c r="T4"/>
  <c r="T5"/>
  <c r="T6"/>
  <c r="T7"/>
  <c r="T3"/>
  <c r="S4"/>
  <c r="S5"/>
  <c r="S6"/>
  <c r="S7"/>
  <c r="S3"/>
  <c r="J4"/>
  <c r="J5"/>
  <c r="J6"/>
  <c r="J7"/>
  <c r="J3"/>
  <c r="E15"/>
  <c r="G21" s="1"/>
  <c r="Q4"/>
  <c r="Q5"/>
  <c r="Q6"/>
  <c r="Q7"/>
  <c r="Q3"/>
  <c r="P4"/>
  <c r="P5"/>
  <c r="P6"/>
  <c r="P7"/>
  <c r="P3"/>
  <c r="N4"/>
  <c r="N5"/>
  <c r="N6"/>
  <c r="N7"/>
  <c r="N3"/>
  <c r="K4"/>
  <c r="K5"/>
  <c r="K6"/>
  <c r="K7"/>
  <c r="K3"/>
  <c r="G6"/>
  <c r="F4"/>
  <c r="M4" s="1"/>
  <c r="F6"/>
  <c r="M6" s="1"/>
  <c r="F3"/>
  <c r="M3" s="1"/>
  <c r="E4"/>
  <c r="E5"/>
  <c r="E6"/>
  <c r="E7"/>
  <c r="E3"/>
  <c r="G3" s="1"/>
  <c r="G5"/>
  <c r="B15"/>
  <c r="F5" s="1"/>
  <c r="G19" l="1"/>
  <c r="G22"/>
  <c r="G20"/>
  <c r="G23"/>
  <c r="J20"/>
  <c r="S20" s="1"/>
  <c r="T20" s="1"/>
  <c r="U20" s="1"/>
  <c r="J22"/>
  <c r="S22" s="1"/>
  <c r="T22" s="1"/>
  <c r="U22" s="1"/>
  <c r="L5"/>
  <c r="M5"/>
  <c r="L3"/>
  <c r="L6"/>
  <c r="L4"/>
  <c r="F7"/>
  <c r="G4"/>
  <c r="G7"/>
  <c r="M19" l="1"/>
  <c r="L19"/>
  <c r="L7"/>
  <c r="M7"/>
</calcChain>
</file>

<file path=xl/sharedStrings.xml><?xml version="1.0" encoding="utf-8"?>
<sst xmlns="http://schemas.openxmlformats.org/spreadsheetml/2006/main" count="60" uniqueCount="28">
  <si>
    <t>CARGA GENERAL</t>
  </si>
  <si>
    <t>BARRA DE ACERO</t>
  </si>
  <si>
    <t>SACOS DE CAFÉ</t>
  </si>
  <si>
    <t>CAJA DE FLORES</t>
  </si>
  <si>
    <t>CONTENEDOR DE 20"</t>
  </si>
  <si>
    <t>CONTENEDOR DE 40"</t>
  </si>
  <si>
    <t>LARGO</t>
  </si>
  <si>
    <t>ANCHO</t>
  </si>
  <si>
    <t>ALTO</t>
  </si>
  <si>
    <t>CANTIDADES</t>
  </si>
  <si>
    <t>PESO X UNIDAD KLS</t>
  </si>
  <si>
    <t>CONT. 20"</t>
  </si>
  <si>
    <t>CONT. 40"</t>
  </si>
  <si>
    <t>CUBICAJE</t>
  </si>
  <si>
    <t>CANT. CONTENEDORES X EL TOTAL DE LA CARGA</t>
  </si>
  <si>
    <t>PESO X CONTENEDOR MANEJANDO EL TOTAL ESPACIO</t>
  </si>
  <si>
    <t>CANTIDAD DE CAJAS X CONT SEGÚN PESO</t>
  </si>
  <si>
    <t>CANT DE CONT A UTILIZAR</t>
  </si>
  <si>
    <t>PESO MAX. X CONT 20"</t>
  </si>
  <si>
    <t>PESO X CONT</t>
  </si>
  <si>
    <t>TOTAL CUBICAJE</t>
  </si>
  <si>
    <t>PESO MAX. X CONT 40"</t>
  </si>
  <si>
    <t>FACTOR DE ESTIBA X CAJA</t>
  </si>
  <si>
    <t>PACAS DE ALGODON</t>
  </si>
  <si>
    <t>CUBICAJE TOTAL CARGA M3</t>
  </si>
  <si>
    <t>PESO TOTAL KG</t>
  </si>
  <si>
    <t>TOTAL PESO TON CON FACTOR</t>
  </si>
  <si>
    <t>COSTO POR CONTENEDOR</t>
  </si>
</sst>
</file>

<file path=xl/styles.xml><?xml version="1.0" encoding="utf-8"?>
<styleSheet xmlns="http://schemas.openxmlformats.org/spreadsheetml/2006/main">
  <numFmts count="1">
    <numFmt numFmtId="172" formatCode="#,##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4" fontId="0" fillId="0" borderId="1" xfId="0" applyNumberFormat="1" applyBorder="1"/>
    <xf numFmtId="2" fontId="0" fillId="0" borderId="1" xfId="0" applyNumberFormat="1" applyBorder="1"/>
    <xf numFmtId="2" fontId="1" fillId="0" borderId="1" xfId="0" applyNumberFormat="1" applyFont="1" applyBorder="1"/>
    <xf numFmtId="3" fontId="0" fillId="0" borderId="1" xfId="0" applyNumberFormat="1" applyBorder="1"/>
    <xf numFmtId="3" fontId="0" fillId="0" borderId="0" xfId="0" applyNumberFormat="1"/>
    <xf numFmtId="17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3"/>
  <sheetViews>
    <sheetView tabSelected="1"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0" sqref="G10"/>
    </sheetView>
  </sheetViews>
  <sheetFormatPr baseColWidth="10" defaultRowHeight="15"/>
  <cols>
    <col min="1" max="1" width="19.42578125" bestFit="1" customWidth="1"/>
    <col min="2" max="3" width="11.5703125" bestFit="1" customWidth="1"/>
    <col min="4" max="4" width="15.42578125" customWidth="1"/>
    <col min="5" max="5" width="14.42578125" bestFit="1" customWidth="1"/>
    <col min="6" max="6" width="10.140625" bestFit="1" customWidth="1"/>
    <col min="7" max="7" width="10" bestFit="1" customWidth="1"/>
    <col min="8" max="9" width="11.5703125" bestFit="1" customWidth="1"/>
    <col min="10" max="10" width="11.5703125" customWidth="1"/>
    <col min="11" max="11" width="11.5703125" bestFit="1" customWidth="1"/>
    <col min="12" max="12" width="14" customWidth="1"/>
    <col min="13" max="13" width="15.5703125" customWidth="1"/>
    <col min="14" max="14" width="11.42578125" customWidth="1"/>
    <col min="20" max="20" width="11.5703125" bestFit="1" customWidth="1"/>
    <col min="21" max="21" width="14.42578125" bestFit="1" customWidth="1"/>
  </cols>
  <sheetData>
    <row r="2" spans="1:21" s="1" customFormat="1" ht="75">
      <c r="A2" s="2"/>
      <c r="B2" s="2" t="s">
        <v>6</v>
      </c>
      <c r="C2" s="2" t="s">
        <v>7</v>
      </c>
      <c r="D2" s="2" t="s">
        <v>8</v>
      </c>
      <c r="E2" s="2" t="s">
        <v>13</v>
      </c>
      <c r="F2" s="2" t="s">
        <v>11</v>
      </c>
      <c r="G2" s="2" t="s">
        <v>12</v>
      </c>
      <c r="H2" s="2" t="s">
        <v>9</v>
      </c>
      <c r="I2" s="2" t="s">
        <v>10</v>
      </c>
      <c r="J2" s="2" t="s">
        <v>24</v>
      </c>
      <c r="K2" s="2" t="s">
        <v>25</v>
      </c>
      <c r="L2" s="2" t="s">
        <v>14</v>
      </c>
      <c r="M2" s="2" t="s">
        <v>15</v>
      </c>
      <c r="N2" s="2"/>
      <c r="O2" s="2" t="s">
        <v>16</v>
      </c>
      <c r="P2" s="2" t="s">
        <v>19</v>
      </c>
      <c r="Q2" s="2" t="s">
        <v>17</v>
      </c>
      <c r="R2" s="2" t="s">
        <v>17</v>
      </c>
      <c r="S2" s="2" t="s">
        <v>22</v>
      </c>
      <c r="T2" s="2" t="s">
        <v>26</v>
      </c>
      <c r="U2" s="2" t="s">
        <v>27</v>
      </c>
    </row>
    <row r="3" spans="1:21">
      <c r="A3" s="3" t="s">
        <v>0</v>
      </c>
      <c r="B3" s="3">
        <v>45</v>
      </c>
      <c r="C3" s="3">
        <v>30</v>
      </c>
      <c r="D3" s="3">
        <v>35</v>
      </c>
      <c r="E3" s="8">
        <f>+B3*C3*D3</f>
        <v>47250</v>
      </c>
      <c r="F3" s="4">
        <f>+$B$15/E3</f>
        <v>689.43280423280419</v>
      </c>
      <c r="G3" s="4">
        <f>+$F$15/E3</f>
        <v>0</v>
      </c>
      <c r="H3" s="3">
        <v>2000</v>
      </c>
      <c r="I3" s="3">
        <v>35</v>
      </c>
      <c r="J3" s="8">
        <f>+(E3*H3)/1000000</f>
        <v>94.5</v>
      </c>
      <c r="K3" s="5">
        <f>+I3*H3</f>
        <v>70000</v>
      </c>
      <c r="L3" s="6">
        <f>+H3/F3</f>
        <v>2.900935359792729</v>
      </c>
      <c r="M3" s="6">
        <f>+I3*F3</f>
        <v>24130.148148148146</v>
      </c>
      <c r="N3" s="6">
        <f>+$K$11/I3</f>
        <v>525.71428571428567</v>
      </c>
      <c r="O3" s="3">
        <v>525</v>
      </c>
      <c r="P3" s="3">
        <f>+O3*I3</f>
        <v>18375</v>
      </c>
      <c r="Q3" s="6">
        <f>+H3/O3</f>
        <v>3.8095238095238093</v>
      </c>
      <c r="R3" s="3">
        <v>4</v>
      </c>
      <c r="S3" s="10">
        <f>+J3/K3</f>
        <v>1.3500000000000001E-3</v>
      </c>
      <c r="T3" s="5">
        <f>+S3*P3</f>
        <v>24.806250000000002</v>
      </c>
      <c r="U3" s="8">
        <f>+T3*$P$9</f>
        <v>4465125</v>
      </c>
    </row>
    <row r="4" spans="1:21">
      <c r="A4" s="3" t="s">
        <v>1</v>
      </c>
      <c r="B4" s="3">
        <v>280</v>
      </c>
      <c r="C4" s="3">
        <v>25</v>
      </c>
      <c r="D4" s="3">
        <v>15</v>
      </c>
      <c r="E4" s="8">
        <f t="shared" ref="E4:E7" si="0">+B4*C4*D4</f>
        <v>105000</v>
      </c>
      <c r="F4" s="4">
        <f t="shared" ref="F4:F7" si="1">+$B$15/E4</f>
        <v>310.2447619047619</v>
      </c>
      <c r="G4" s="4">
        <f t="shared" ref="G4:G7" si="2">+$F$15/E4</f>
        <v>0</v>
      </c>
      <c r="H4" s="3">
        <v>9500</v>
      </c>
      <c r="I4" s="3">
        <v>90</v>
      </c>
      <c r="J4" s="8">
        <f t="shared" ref="J4:J7" si="3">+(E4*H4)/1000000</f>
        <v>997.5</v>
      </c>
      <c r="K4" s="5">
        <f>+I4*H4</f>
        <v>855000</v>
      </c>
      <c r="L4" s="6">
        <f t="shared" ref="L4:L7" si="4">+H4/F4</f>
        <v>30.620984353367696</v>
      </c>
      <c r="M4" s="6">
        <f>+I4*F4</f>
        <v>27922.028571428571</v>
      </c>
      <c r="N4" s="6">
        <f t="shared" ref="N4:N7" si="5">+$K$11/I4</f>
        <v>204.44444444444446</v>
      </c>
      <c r="O4" s="3">
        <v>204</v>
      </c>
      <c r="P4" s="3">
        <f t="shared" ref="P4:P7" si="6">+O4*I4</f>
        <v>18360</v>
      </c>
      <c r="Q4" s="6">
        <f>+H4/O4</f>
        <v>46.568627450980394</v>
      </c>
      <c r="R4" s="3">
        <v>47</v>
      </c>
      <c r="S4" s="10">
        <f t="shared" ref="S4:S7" si="7">+J4/K4</f>
        <v>1.1666666666666668E-3</v>
      </c>
      <c r="T4" s="5">
        <f t="shared" ref="T4:T7" si="8">+S4*P4</f>
        <v>21.42</v>
      </c>
      <c r="U4" s="8">
        <f t="shared" ref="U4:U7" si="9">+T4*$P$9</f>
        <v>3855600.0000000005</v>
      </c>
    </row>
    <row r="5" spans="1:21">
      <c r="A5" s="3" t="s">
        <v>23</v>
      </c>
      <c r="B5" s="3">
        <v>80</v>
      </c>
      <c r="C5" s="3">
        <v>80</v>
      </c>
      <c r="D5" s="3">
        <v>110</v>
      </c>
      <c r="E5" s="8">
        <f t="shared" si="0"/>
        <v>704000</v>
      </c>
      <c r="F5" s="4">
        <f t="shared" si="1"/>
        <v>46.272301136363637</v>
      </c>
      <c r="G5" s="4">
        <f t="shared" si="2"/>
        <v>0</v>
      </c>
      <c r="H5" s="3">
        <v>3500</v>
      </c>
      <c r="I5" s="3">
        <v>28</v>
      </c>
      <c r="J5" s="8">
        <f t="shared" si="3"/>
        <v>2464</v>
      </c>
      <c r="K5" s="5">
        <f>+I5*H5</f>
        <v>98000</v>
      </c>
      <c r="L5" s="6">
        <f t="shared" si="4"/>
        <v>75.639203455336343</v>
      </c>
      <c r="M5" s="6">
        <f>+I5*F5</f>
        <v>1295.6244318181818</v>
      </c>
      <c r="N5" s="7">
        <f t="shared" si="5"/>
        <v>657.14285714285711</v>
      </c>
      <c r="O5" s="3">
        <v>657</v>
      </c>
      <c r="P5" s="3">
        <f t="shared" si="6"/>
        <v>18396</v>
      </c>
      <c r="Q5" s="6">
        <f>+H5/O5</f>
        <v>5.3272450532724509</v>
      </c>
      <c r="R5" s="3">
        <v>6</v>
      </c>
      <c r="S5" s="10">
        <f t="shared" si="7"/>
        <v>2.5142857142857144E-2</v>
      </c>
      <c r="T5" s="5">
        <f t="shared" si="8"/>
        <v>462.52800000000002</v>
      </c>
      <c r="U5" s="8">
        <f t="shared" si="9"/>
        <v>83255040</v>
      </c>
    </row>
    <row r="6" spans="1:21">
      <c r="A6" s="3" t="s">
        <v>2</v>
      </c>
      <c r="B6" s="3">
        <v>50</v>
      </c>
      <c r="C6" s="3">
        <v>20</v>
      </c>
      <c r="D6" s="3">
        <v>65</v>
      </c>
      <c r="E6" s="8">
        <f t="shared" si="0"/>
        <v>65000</v>
      </c>
      <c r="F6" s="4">
        <f t="shared" si="1"/>
        <v>501.16461538461539</v>
      </c>
      <c r="G6" s="4">
        <f t="shared" si="2"/>
        <v>0</v>
      </c>
      <c r="H6" s="3">
        <v>10000</v>
      </c>
      <c r="I6" s="3">
        <v>52</v>
      </c>
      <c r="J6" s="8">
        <f t="shared" si="3"/>
        <v>650</v>
      </c>
      <c r="K6" s="5">
        <f>+I6*H6</f>
        <v>520000</v>
      </c>
      <c r="L6" s="6">
        <f t="shared" si="4"/>
        <v>19.953523638785967</v>
      </c>
      <c r="M6" s="6">
        <f>+I6*F6</f>
        <v>26060.560000000001</v>
      </c>
      <c r="N6" s="6">
        <f t="shared" si="5"/>
        <v>353.84615384615387</v>
      </c>
      <c r="O6" s="3">
        <v>353</v>
      </c>
      <c r="P6" s="3">
        <f t="shared" si="6"/>
        <v>18356</v>
      </c>
      <c r="Q6" s="6">
        <f>+H6/O6</f>
        <v>28.328611898016998</v>
      </c>
      <c r="R6" s="3">
        <v>29</v>
      </c>
      <c r="S6" s="10">
        <f t="shared" si="7"/>
        <v>1.25E-3</v>
      </c>
      <c r="T6" s="5">
        <f t="shared" si="8"/>
        <v>22.945</v>
      </c>
      <c r="U6" s="8">
        <f t="shared" si="9"/>
        <v>4130100</v>
      </c>
    </row>
    <row r="7" spans="1:21">
      <c r="A7" s="3" t="s">
        <v>3</v>
      </c>
      <c r="B7" s="3">
        <v>110</v>
      </c>
      <c r="C7" s="3">
        <v>45</v>
      </c>
      <c r="D7" s="3">
        <v>25</v>
      </c>
      <c r="E7" s="8">
        <f t="shared" si="0"/>
        <v>123750</v>
      </c>
      <c r="F7" s="4">
        <f t="shared" si="1"/>
        <v>263.23797979797979</v>
      </c>
      <c r="G7" s="4">
        <f t="shared" si="2"/>
        <v>0</v>
      </c>
      <c r="H7" s="3">
        <v>8500</v>
      </c>
      <c r="I7" s="3">
        <v>10</v>
      </c>
      <c r="J7" s="8">
        <f t="shared" si="3"/>
        <v>1051.875</v>
      </c>
      <c r="K7" s="5">
        <f>+I7*H7</f>
        <v>85000</v>
      </c>
      <c r="L7" s="6">
        <f t="shared" si="4"/>
        <v>32.290173350073829</v>
      </c>
      <c r="M7" s="6">
        <f>+I7*F7</f>
        <v>2632.3797979797978</v>
      </c>
      <c r="N7" s="6">
        <f t="shared" si="5"/>
        <v>1840</v>
      </c>
      <c r="O7" s="3">
        <v>1840</v>
      </c>
      <c r="P7" s="3">
        <f t="shared" si="6"/>
        <v>18400</v>
      </c>
      <c r="Q7" s="6">
        <f>+H7/O7</f>
        <v>4.6195652173913047</v>
      </c>
      <c r="R7" s="3">
        <v>5</v>
      </c>
      <c r="S7" s="10">
        <f t="shared" si="7"/>
        <v>1.2375000000000001E-2</v>
      </c>
      <c r="T7" s="5">
        <f t="shared" si="8"/>
        <v>227.70000000000002</v>
      </c>
      <c r="U7" s="8">
        <f t="shared" si="9"/>
        <v>40986000</v>
      </c>
    </row>
    <row r="9" spans="1:21">
      <c r="P9" s="9">
        <v>180000</v>
      </c>
    </row>
    <row r="10" spans="1:21">
      <c r="A10" s="3" t="s">
        <v>4</v>
      </c>
      <c r="B10" s="3"/>
      <c r="D10" s="3" t="s">
        <v>5</v>
      </c>
      <c r="E10" s="3"/>
      <c r="K10" t="s">
        <v>18</v>
      </c>
    </row>
    <row r="11" spans="1:21">
      <c r="A11" s="3" t="s">
        <v>6</v>
      </c>
      <c r="B11" s="3">
        <v>580</v>
      </c>
      <c r="D11" s="3" t="s">
        <v>6</v>
      </c>
      <c r="E11" s="8">
        <v>1200</v>
      </c>
      <c r="K11" s="9">
        <v>18400</v>
      </c>
    </row>
    <row r="12" spans="1:21">
      <c r="A12" s="3" t="s">
        <v>7</v>
      </c>
      <c r="B12" s="3">
        <v>239</v>
      </c>
      <c r="D12" s="3" t="s">
        <v>7</v>
      </c>
      <c r="E12" s="3">
        <v>239</v>
      </c>
    </row>
    <row r="13" spans="1:21">
      <c r="A13" s="3" t="s">
        <v>8</v>
      </c>
      <c r="B13" s="3">
        <v>235</v>
      </c>
      <c r="D13" s="3" t="s">
        <v>8</v>
      </c>
      <c r="E13" s="3">
        <v>235</v>
      </c>
      <c r="K13" t="s">
        <v>21</v>
      </c>
    </row>
    <row r="14" spans="1:21">
      <c r="K14" s="9">
        <v>30300</v>
      </c>
    </row>
    <row r="15" spans="1:21">
      <c r="A15" s="3" t="s">
        <v>20</v>
      </c>
      <c r="B15" s="8">
        <f>+B11*B12*B13</f>
        <v>32575700</v>
      </c>
      <c r="D15" s="3" t="s">
        <v>20</v>
      </c>
      <c r="E15" s="8">
        <f>+E11*E12*E13</f>
        <v>67398000</v>
      </c>
    </row>
    <row r="18" spans="1:21" s="1" customFormat="1" ht="75">
      <c r="A18" s="2"/>
      <c r="B18" s="2" t="s">
        <v>6</v>
      </c>
      <c r="C18" s="2" t="s">
        <v>7</v>
      </c>
      <c r="D18" s="2" t="s">
        <v>8</v>
      </c>
      <c r="E18" s="2" t="s">
        <v>13</v>
      </c>
      <c r="F18" s="2" t="s">
        <v>11</v>
      </c>
      <c r="G18" s="2" t="s">
        <v>12</v>
      </c>
      <c r="H18" s="2" t="s">
        <v>9</v>
      </c>
      <c r="I18" s="2" t="s">
        <v>10</v>
      </c>
      <c r="J18" s="2" t="s">
        <v>24</v>
      </c>
      <c r="K18" s="2" t="s">
        <v>25</v>
      </c>
      <c r="L18" s="2" t="s">
        <v>14</v>
      </c>
      <c r="M18" s="2" t="s">
        <v>15</v>
      </c>
      <c r="N18" s="2"/>
      <c r="O18" s="2" t="s">
        <v>16</v>
      </c>
      <c r="P18" s="2" t="s">
        <v>19</v>
      </c>
      <c r="Q18" s="2" t="s">
        <v>17</v>
      </c>
      <c r="R18" s="2" t="s">
        <v>17</v>
      </c>
      <c r="S18" s="2" t="s">
        <v>22</v>
      </c>
      <c r="T18" s="2" t="s">
        <v>26</v>
      </c>
      <c r="U18" s="2" t="s">
        <v>27</v>
      </c>
    </row>
    <row r="19" spans="1:21">
      <c r="A19" s="3" t="s">
        <v>0</v>
      </c>
      <c r="B19" s="3">
        <v>45</v>
      </c>
      <c r="C19" s="3">
        <v>30</v>
      </c>
      <c r="D19" s="3">
        <v>35</v>
      </c>
      <c r="E19" s="8">
        <f>+B19*C19*D19</f>
        <v>47250</v>
      </c>
      <c r="F19" s="4">
        <v>0</v>
      </c>
      <c r="G19" s="4">
        <f>+$E$15/E19</f>
        <v>1426.4126984126983</v>
      </c>
      <c r="H19" s="3">
        <v>2000</v>
      </c>
      <c r="I19" s="3">
        <v>35</v>
      </c>
      <c r="J19" s="8">
        <f>+(E19*H19)/1000000</f>
        <v>94.5</v>
      </c>
      <c r="K19" s="5">
        <f>+I19*H19</f>
        <v>70000</v>
      </c>
      <c r="L19" s="6">
        <f>+H19/G19</f>
        <v>1.4021187572331524</v>
      </c>
      <c r="M19" s="6">
        <f>+I19*G19</f>
        <v>49924.444444444438</v>
      </c>
      <c r="N19" s="6">
        <f>+$K$14/I19</f>
        <v>865.71428571428567</v>
      </c>
      <c r="O19" s="3">
        <v>866</v>
      </c>
      <c r="P19" s="3">
        <f>+O19*I19</f>
        <v>30310</v>
      </c>
      <c r="Q19" s="6">
        <f>+H19/O19</f>
        <v>2.3094688221709005</v>
      </c>
      <c r="R19" s="3">
        <v>3</v>
      </c>
      <c r="S19" s="10">
        <f>+J19/K19</f>
        <v>1.3500000000000001E-3</v>
      </c>
      <c r="T19" s="5">
        <f>+S19*P19</f>
        <v>40.918500000000002</v>
      </c>
      <c r="U19" s="8">
        <f>+T19*$P$9</f>
        <v>7365330</v>
      </c>
    </row>
    <row r="20" spans="1:21">
      <c r="A20" s="3" t="s">
        <v>1</v>
      </c>
      <c r="B20" s="3">
        <v>280</v>
      </c>
      <c r="C20" s="3">
        <v>25</v>
      </c>
      <c r="D20" s="3">
        <v>15</v>
      </c>
      <c r="E20" s="8">
        <f t="shared" ref="E20:E23" si="10">+B20*C20*D20</f>
        <v>105000</v>
      </c>
      <c r="F20" s="4">
        <v>0</v>
      </c>
      <c r="G20" s="4">
        <f t="shared" ref="G20:G23" si="11">+$E$15/E20</f>
        <v>641.88571428571424</v>
      </c>
      <c r="H20" s="3">
        <v>9500</v>
      </c>
      <c r="I20" s="3">
        <v>90</v>
      </c>
      <c r="J20" s="8">
        <f t="shared" ref="J20:J23" si="12">+(E20*H20)/1000000</f>
        <v>997.5</v>
      </c>
      <c r="K20" s="5">
        <f>+I20*H20</f>
        <v>855000</v>
      </c>
      <c r="L20" s="6">
        <f t="shared" ref="L20:L23" si="13">+H20/G20</f>
        <v>14.800142437461053</v>
      </c>
      <c r="M20" s="6">
        <f t="shared" ref="M20:M23" si="14">+I20*G20</f>
        <v>57769.714285714283</v>
      </c>
      <c r="N20" s="6">
        <f t="shared" ref="N20:N23" si="15">+$K$14/I20</f>
        <v>336.66666666666669</v>
      </c>
      <c r="O20" s="3">
        <v>337</v>
      </c>
      <c r="P20" s="3">
        <f t="shared" ref="P20:P23" si="16">+O20*I20</f>
        <v>30330</v>
      </c>
      <c r="Q20" s="6">
        <f>+H20/O20</f>
        <v>28.189910979228486</v>
      </c>
      <c r="R20" s="3">
        <v>29</v>
      </c>
      <c r="S20" s="10">
        <f t="shared" ref="S20:S23" si="17">+J20/K20</f>
        <v>1.1666666666666668E-3</v>
      </c>
      <c r="T20" s="5">
        <f t="shared" ref="T20:T23" si="18">+S20*P20</f>
        <v>35.385000000000005</v>
      </c>
      <c r="U20" s="8">
        <f t="shared" ref="U20:U23" si="19">+T20*$P$9</f>
        <v>6369300.0000000009</v>
      </c>
    </row>
    <row r="21" spans="1:21">
      <c r="A21" s="3" t="s">
        <v>23</v>
      </c>
      <c r="B21" s="3">
        <v>80</v>
      </c>
      <c r="C21" s="3">
        <v>80</v>
      </c>
      <c r="D21" s="3">
        <v>110</v>
      </c>
      <c r="E21" s="8">
        <f t="shared" si="10"/>
        <v>704000</v>
      </c>
      <c r="F21" s="4">
        <v>0</v>
      </c>
      <c r="G21" s="4">
        <f t="shared" si="11"/>
        <v>95.735795454545453</v>
      </c>
      <c r="H21" s="3">
        <v>3500</v>
      </c>
      <c r="I21" s="3">
        <v>28</v>
      </c>
      <c r="J21" s="8">
        <f t="shared" si="12"/>
        <v>2464</v>
      </c>
      <c r="K21" s="5">
        <f>+I21*H21</f>
        <v>98000</v>
      </c>
      <c r="L21" s="6">
        <f t="shared" si="13"/>
        <v>36.5589483367459</v>
      </c>
      <c r="M21" s="6">
        <f t="shared" si="14"/>
        <v>2680.6022727272725</v>
      </c>
      <c r="N21" s="6">
        <f t="shared" si="15"/>
        <v>1082.1428571428571</v>
      </c>
      <c r="O21" s="3">
        <v>1083</v>
      </c>
      <c r="P21" s="3">
        <f t="shared" si="16"/>
        <v>30324</v>
      </c>
      <c r="Q21" s="6">
        <f>+H21/O21</f>
        <v>3.2317636195752537</v>
      </c>
      <c r="R21" s="3">
        <v>4</v>
      </c>
      <c r="S21" s="10">
        <f t="shared" si="17"/>
        <v>2.5142857142857144E-2</v>
      </c>
      <c r="T21" s="5">
        <f t="shared" si="18"/>
        <v>762.43200000000002</v>
      </c>
      <c r="U21" s="8">
        <f t="shared" si="19"/>
        <v>137237760</v>
      </c>
    </row>
    <row r="22" spans="1:21">
      <c r="A22" s="3" t="s">
        <v>2</v>
      </c>
      <c r="B22" s="3">
        <v>50</v>
      </c>
      <c r="C22" s="3">
        <v>20</v>
      </c>
      <c r="D22" s="3">
        <v>65</v>
      </c>
      <c r="E22" s="8">
        <f t="shared" si="10"/>
        <v>65000</v>
      </c>
      <c r="F22" s="4">
        <v>0</v>
      </c>
      <c r="G22" s="4">
        <f t="shared" si="11"/>
        <v>1036.8923076923077</v>
      </c>
      <c r="H22" s="3">
        <v>10000</v>
      </c>
      <c r="I22" s="3">
        <v>52</v>
      </c>
      <c r="J22" s="8">
        <f t="shared" si="12"/>
        <v>650</v>
      </c>
      <c r="K22" s="5">
        <f>+I22*H22</f>
        <v>520000</v>
      </c>
      <c r="L22" s="6">
        <f t="shared" si="13"/>
        <v>9.6442030920798842</v>
      </c>
      <c r="M22" s="6">
        <f t="shared" si="14"/>
        <v>53918.400000000001</v>
      </c>
      <c r="N22" s="6">
        <f t="shared" si="15"/>
        <v>582.69230769230774</v>
      </c>
      <c r="O22" s="3">
        <v>583</v>
      </c>
      <c r="P22" s="3">
        <f t="shared" si="16"/>
        <v>30316</v>
      </c>
      <c r="Q22" s="6">
        <f>+H22/O22</f>
        <v>17.152658662092623</v>
      </c>
      <c r="R22" s="3">
        <v>18</v>
      </c>
      <c r="S22" s="10">
        <f t="shared" si="17"/>
        <v>1.25E-3</v>
      </c>
      <c r="T22" s="5">
        <f t="shared" si="18"/>
        <v>37.895000000000003</v>
      </c>
      <c r="U22" s="8">
        <f t="shared" si="19"/>
        <v>6821100.0000000009</v>
      </c>
    </row>
    <row r="23" spans="1:21">
      <c r="A23" s="3" t="s">
        <v>3</v>
      </c>
      <c r="B23" s="3">
        <v>110</v>
      </c>
      <c r="C23" s="3">
        <v>45</v>
      </c>
      <c r="D23" s="3">
        <v>25</v>
      </c>
      <c r="E23" s="8">
        <f t="shared" si="10"/>
        <v>123750</v>
      </c>
      <c r="F23" s="4">
        <v>0</v>
      </c>
      <c r="G23" s="4">
        <f t="shared" si="11"/>
        <v>544.63030303030303</v>
      </c>
      <c r="H23" s="3">
        <v>8500</v>
      </c>
      <c r="I23" s="3">
        <v>10</v>
      </c>
      <c r="J23" s="8">
        <f t="shared" si="12"/>
        <v>1051.875</v>
      </c>
      <c r="K23" s="5">
        <f>+I23*H23</f>
        <v>85000</v>
      </c>
      <c r="L23" s="6">
        <f t="shared" si="13"/>
        <v>15.60691711920235</v>
      </c>
      <c r="M23" s="6">
        <f t="shared" si="14"/>
        <v>5446.30303030303</v>
      </c>
      <c r="N23" s="6">
        <f t="shared" si="15"/>
        <v>3030</v>
      </c>
      <c r="O23" s="3">
        <v>3030</v>
      </c>
      <c r="P23" s="3">
        <f t="shared" si="16"/>
        <v>30300</v>
      </c>
      <c r="Q23" s="6">
        <f>+H23/O23</f>
        <v>2.8052805280528053</v>
      </c>
      <c r="R23" s="3">
        <v>3</v>
      </c>
      <c r="S23" s="10">
        <f t="shared" si="17"/>
        <v>1.2375000000000001E-2</v>
      </c>
      <c r="T23" s="5">
        <f t="shared" si="18"/>
        <v>374.96250000000003</v>
      </c>
      <c r="U23" s="8">
        <f t="shared" si="19"/>
        <v>67493250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2011-04-30T01:38:27Z</dcterms:created>
  <dcterms:modified xsi:type="dcterms:W3CDTF">2011-05-05T02:31:51Z</dcterms:modified>
</cp:coreProperties>
</file>